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filterPrivacy="1" defaultThemeVersion="124226"/>
  <xr:revisionPtr revIDLastSave="0" documentId="13_ncr:1_{47C345EC-5D95-4A77-BC49-E6C133A48DA1}" xr6:coauthVersionLast="47" xr6:coauthVersionMax="47" xr10:uidLastSave="{00000000-0000-0000-0000-000000000000}"/>
  <bookViews>
    <workbookView xWindow="-120" yWindow="-120" windowWidth="29040" windowHeight="15990" tabRatio="289" xr2:uid="{00000000-000D-0000-FFFF-FFFF00000000}"/>
  </bookViews>
  <sheets>
    <sheet name="DRE - ALGARIS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42" i="6" l="1"/>
  <c r="T39" i="6"/>
  <c r="T38" i="6"/>
  <c r="T35" i="6"/>
  <c r="T34" i="6"/>
  <c r="T25" i="6"/>
  <c r="T26" i="6"/>
  <c r="T27" i="6"/>
  <c r="T28" i="6"/>
  <c r="T24" i="6"/>
  <c r="T15" i="6"/>
  <c r="T14" i="6"/>
  <c r="T13" i="6"/>
  <c r="T12" i="6"/>
  <c r="T9" i="6"/>
  <c r="T8" i="6"/>
  <c r="S7" i="6" l="1"/>
  <c r="S17" i="6" s="1"/>
  <c r="S21" i="6" s="1"/>
  <c r="S31" i="6" s="1"/>
  <c r="S41" i="6" s="1"/>
  <c r="S46" i="6" s="1"/>
  <c r="S11" i="6"/>
  <c r="S23" i="6"/>
  <c r="S33" i="6"/>
  <c r="S37" i="6"/>
  <c r="S42" i="6"/>
  <c r="I7" i="6"/>
  <c r="J7" i="6"/>
  <c r="J17" i="6" s="1"/>
  <c r="J21" i="6" s="1"/>
  <c r="J31" i="6" s="1"/>
  <c r="J41" i="6" s="1"/>
  <c r="J46" i="6" s="1"/>
  <c r="K7" i="6"/>
  <c r="K17" i="6" s="1"/>
  <c r="K21" i="6" s="1"/>
  <c r="K31" i="6" s="1"/>
  <c r="K41" i="6" s="1"/>
  <c r="K46" i="6" s="1"/>
  <c r="I11" i="6"/>
  <c r="J11" i="6"/>
  <c r="K11" i="6"/>
  <c r="I23" i="6"/>
  <c r="J23" i="6"/>
  <c r="K23" i="6"/>
  <c r="I33" i="6"/>
  <c r="J33" i="6"/>
  <c r="K33" i="6"/>
  <c r="I37" i="6"/>
  <c r="J37" i="6"/>
  <c r="K37" i="6"/>
  <c r="I42" i="6"/>
  <c r="J42" i="6"/>
  <c r="K42" i="6"/>
  <c r="H7" i="6"/>
  <c r="L7" i="6"/>
  <c r="M7" i="6"/>
  <c r="N7" i="6"/>
  <c r="N17" i="6" s="1"/>
  <c r="N21" i="6" s="1"/>
  <c r="O7" i="6"/>
  <c r="P7" i="6"/>
  <c r="Q7" i="6"/>
  <c r="R7" i="6"/>
  <c r="H11" i="6"/>
  <c r="L11" i="6"/>
  <c r="M11" i="6"/>
  <c r="N11" i="6"/>
  <c r="O11" i="6"/>
  <c r="O17" i="6" s="1"/>
  <c r="O21" i="6" s="1"/>
  <c r="P11" i="6"/>
  <c r="P17" i="6" s="1"/>
  <c r="P21" i="6" s="1"/>
  <c r="Q11" i="6"/>
  <c r="R11" i="6"/>
  <c r="L17" i="6"/>
  <c r="L21" i="6" s="1"/>
  <c r="H23" i="6"/>
  <c r="L23" i="6"/>
  <c r="M23" i="6"/>
  <c r="N23" i="6"/>
  <c r="O23" i="6"/>
  <c r="P23" i="6"/>
  <c r="Q23" i="6"/>
  <c r="R23" i="6"/>
  <c r="H33" i="6"/>
  <c r="L33" i="6"/>
  <c r="M33" i="6"/>
  <c r="N33" i="6"/>
  <c r="O33" i="6"/>
  <c r="P33" i="6"/>
  <c r="Q33" i="6"/>
  <c r="R33" i="6"/>
  <c r="H37" i="6"/>
  <c r="L37" i="6"/>
  <c r="M37" i="6"/>
  <c r="N37" i="6"/>
  <c r="O37" i="6"/>
  <c r="P37" i="6"/>
  <c r="Q37" i="6"/>
  <c r="R37" i="6"/>
  <c r="H42" i="6"/>
  <c r="L42" i="6"/>
  <c r="M42" i="6"/>
  <c r="N42" i="6"/>
  <c r="O42" i="6"/>
  <c r="P42" i="6"/>
  <c r="Q42" i="6"/>
  <c r="R42" i="6"/>
  <c r="T23" i="6"/>
  <c r="T11" i="6"/>
  <c r="T7" i="6"/>
  <c r="U25" i="6" s="1"/>
  <c r="Q17" i="6" l="1"/>
  <c r="Q21" i="6" s="1"/>
  <c r="Q31" i="6" s="1"/>
  <c r="Q41" i="6" s="1"/>
  <c r="Q46" i="6" s="1"/>
  <c r="R17" i="6"/>
  <c r="R21" i="6" s="1"/>
  <c r="R31" i="6" s="1"/>
  <c r="R41" i="6" s="1"/>
  <c r="R46" i="6" s="1"/>
  <c r="I17" i="6"/>
  <c r="I21" i="6" s="1"/>
  <c r="I31" i="6" s="1"/>
  <c r="I41" i="6" s="1"/>
  <c r="I46" i="6" s="1"/>
  <c r="M17" i="6"/>
  <c r="M21" i="6" s="1"/>
  <c r="L31" i="6"/>
  <c r="L41" i="6" s="1"/>
  <c r="L46" i="6" s="1"/>
  <c r="H17" i="6"/>
  <c r="H21" i="6" s="1"/>
  <c r="H31" i="6" s="1"/>
  <c r="H41" i="6" s="1"/>
  <c r="H46" i="6" s="1"/>
  <c r="P31" i="6"/>
  <c r="P41" i="6" s="1"/>
  <c r="P46" i="6" s="1"/>
  <c r="O31" i="6"/>
  <c r="O41" i="6" s="1"/>
  <c r="O46" i="6" s="1"/>
  <c r="N31" i="6"/>
  <c r="N41" i="6" s="1"/>
  <c r="N46" i="6" s="1"/>
  <c r="M31" i="6"/>
  <c r="M41" i="6" s="1"/>
  <c r="M46" i="6" s="1"/>
  <c r="T37" i="6" l="1"/>
  <c r="T33" i="6" l="1"/>
  <c r="U33" i="6" s="1"/>
  <c r="U23" i="6"/>
  <c r="U15" i="6"/>
  <c r="U42" i="6"/>
  <c r="U7" i="6"/>
  <c r="U13" i="6"/>
  <c r="U43" i="6"/>
  <c r="U44" i="6"/>
  <c r="U28" i="6"/>
  <c r="U38" i="6"/>
  <c r="U24" i="6"/>
  <c r="U14" i="6"/>
  <c r="U39" i="6"/>
  <c r="U11" i="6"/>
  <c r="U12" i="6"/>
  <c r="U8" i="6"/>
  <c r="U9" i="6"/>
  <c r="U35" i="6"/>
  <c r="U34" i="6"/>
  <c r="U19" i="6"/>
  <c r="U26" i="6"/>
  <c r="U37" i="6"/>
  <c r="U27" i="6"/>
  <c r="T17" i="6"/>
  <c r="T21" i="6" s="1"/>
  <c r="U21" i="6" l="1"/>
  <c r="T31" i="6"/>
  <c r="U17" i="6"/>
  <c r="T41" i="6" l="1"/>
  <c r="U31" i="6"/>
  <c r="T46" i="6" l="1"/>
  <c r="U46" i="6" s="1"/>
  <c r="U41" i="6"/>
</calcChain>
</file>

<file path=xl/sharedStrings.xml><?xml version="1.0" encoding="utf-8"?>
<sst xmlns="http://schemas.openxmlformats.org/spreadsheetml/2006/main" count="65" uniqueCount="65">
  <si>
    <t>1.1</t>
  </si>
  <si>
    <t>2.1</t>
  </si>
  <si>
    <t>2.2</t>
  </si>
  <si>
    <t>2.3</t>
  </si>
  <si>
    <t>6.1</t>
  </si>
  <si>
    <t>Administrativas</t>
  </si>
  <si>
    <t>6.2</t>
  </si>
  <si>
    <t>8.1</t>
  </si>
  <si>
    <t>Previsão para imposto sobre lucros</t>
  </si>
  <si>
    <t>1.2</t>
  </si>
  <si>
    <t>6.3</t>
  </si>
  <si>
    <t>Salários</t>
  </si>
  <si>
    <t>Pró-Labore</t>
  </si>
  <si>
    <t>6.4</t>
  </si>
  <si>
    <t>Contas Incobráveis</t>
  </si>
  <si>
    <t>8.2</t>
  </si>
  <si>
    <t>Despesas Finaceiras (Juros, taxas, etc)</t>
  </si>
  <si>
    <t>Imposto de renda (x%)</t>
  </si>
  <si>
    <t>Contribuição social (x%)</t>
  </si>
  <si>
    <t>Venda de Mercadoria</t>
  </si>
  <si>
    <t>Venda de Serviço</t>
  </si>
  <si>
    <t>Despesas operacionais/administrativas</t>
  </si>
  <si>
    <t>Receitas Financeiras (Juros, taxas, rendimentos, etc)</t>
  </si>
  <si>
    <t>6.5</t>
  </si>
  <si>
    <t>Devoluções e Trocas de Mercadorias</t>
  </si>
  <si>
    <t>Receita operacional bruta [Faturamento]</t>
  </si>
  <si>
    <t>Despesas não operacionais</t>
  </si>
  <si>
    <t>9.1</t>
  </si>
  <si>
    <t>Despesas/Receitas não operacionais</t>
  </si>
  <si>
    <t>9.2</t>
  </si>
  <si>
    <t>11.1</t>
  </si>
  <si>
    <t>11.2</t>
  </si>
  <si>
    <t>Receitas não operacionais</t>
  </si>
  <si>
    <t>2.4</t>
  </si>
  <si>
    <t>Descontos</t>
  </si>
  <si>
    <t>Encargos financeiros líquidos [Despesas/Receitas financeiras]</t>
  </si>
  <si>
    <t>Receita operacional líquida</t>
  </si>
  <si>
    <t>Lucro bruto</t>
  </si>
  <si>
    <t>Resultado operacional bruto</t>
  </si>
  <si>
    <t>(-) Deduções sobre as vendas</t>
  </si>
  <si>
    <t>Resultado operacional antes IR e CSLL</t>
  </si>
  <si>
    <t>Resultado líquido do Período  Lucro/Prejuízo</t>
  </si>
  <si>
    <t>1</t>
  </si>
  <si>
    <t>1.3</t>
  </si>
  <si>
    <t>6.6</t>
  </si>
  <si>
    <t>2.5</t>
  </si>
  <si>
    <t>Custo das mercadorias/produções vendidas [CMV - CPV]</t>
  </si>
  <si>
    <t>Outras despesas com Vendas</t>
  </si>
  <si>
    <t>Comissões</t>
  </si>
  <si>
    <t>Impostos sobre Vendas (Simples Nacional e ISS)</t>
  </si>
  <si>
    <t xml:space="preserve">  Necessita ser preenchido</t>
  </si>
  <si>
    <t xml:space="preserve">  Totalizadores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</si>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</sst>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[$R$-416]\ * #,##0.00_-;\-[$R$-416]\ * #,##0.00_-;_-[$R$-416]\ * &quot;-&quot;??_-;_-@_-"/>
    <numFmt numFmtId="165" formatCode="0.0%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58">
    <xf numFmtId="0" fontId="0" fillId="0" borderId="0" xfId="0"/>
    <xf numFmtId="165" fontId="0" fillId="0" borderId="0" xfId="0" applyNumberFormat="1" applyAlignment="1">
      <alignment horizontal="center"/>
    </xf>
    <xf numFmtId="0" fontId="0" fillId="2" borderId="0" xfId="0" applyFill="1" applyAlignment="1">
      <alignment horizontal="left"/>
    </xf>
    <xf numFmtId="0" fontId="4" fillId="3" borderId="0" xfId="0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3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164" fontId="4" fillId="2" borderId="0" xfId="0" applyNumberFormat="1" applyFont="1" applyFill="1"/>
    <xf numFmtId="0" fontId="3" fillId="3" borderId="0" xfId="0" applyFont="1" applyFill="1" applyAlignment="1">
      <alignment horizontal="right" vertical="center"/>
    </xf>
    <xf numFmtId="164" fontId="0" fillId="2" borderId="0" xfId="0" applyNumberFormat="1" applyFill="1"/>
    <xf numFmtId="164" fontId="1" fillId="2" borderId="0" xfId="0" applyNumberFormat="1" applyFont="1" applyFill="1"/>
    <xf numFmtId="0" fontId="0" fillId="0" borderId="0" xfId="0" applyAlignment="1">
      <alignment horizontal="left"/>
    </xf>
    <xf numFmtId="164" fontId="0" fillId="0" borderId="0" xfId="0" applyNumberFormat="1"/>
    <xf numFmtId="0" fontId="4" fillId="3" borderId="2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165" fontId="0" fillId="3" borderId="3" xfId="1" applyNumberFormat="1" applyFont="1" applyFill="1" applyBorder="1" applyAlignment="1">
      <alignment horizontal="center"/>
    </xf>
    <xf numFmtId="0" fontId="0" fillId="2" borderId="4" xfId="0" applyFill="1" applyBorder="1" applyAlignment="1">
      <alignment horizontal="right"/>
    </xf>
    <xf numFmtId="165" fontId="0" fillId="2" borderId="5" xfId="1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right"/>
    </xf>
    <xf numFmtId="165" fontId="0" fillId="3" borderId="5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right" vertical="center"/>
    </xf>
    <xf numFmtId="165" fontId="0" fillId="3" borderId="5" xfId="1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right"/>
    </xf>
    <xf numFmtId="0" fontId="1" fillId="3" borderId="4" xfId="0" applyFont="1" applyFill="1" applyBorder="1" applyAlignment="1">
      <alignment horizontal="right" vertical="center"/>
    </xf>
    <xf numFmtId="0" fontId="4" fillId="3" borderId="4" xfId="0" applyFont="1" applyFill="1" applyBorder="1" applyAlignment="1">
      <alignment horizontal="right" vertical="center"/>
    </xf>
    <xf numFmtId="165" fontId="8" fillId="3" borderId="5" xfId="1" applyNumberFormat="1" applyFont="1" applyFill="1" applyBorder="1" applyAlignment="1">
      <alignment horizontal="center" vertical="center"/>
    </xf>
    <xf numFmtId="165" fontId="7" fillId="3" borderId="5" xfId="1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right"/>
    </xf>
    <xf numFmtId="165" fontId="0" fillId="0" borderId="5" xfId="1" applyNumberFormat="1" applyFont="1" applyFill="1" applyBorder="1" applyAlignment="1">
      <alignment horizontal="center"/>
    </xf>
    <xf numFmtId="0" fontId="5" fillId="3" borderId="6" xfId="0" applyFont="1" applyFill="1" applyBorder="1" applyAlignment="1">
      <alignment horizontal="right" vertical="center"/>
    </xf>
    <xf numFmtId="0" fontId="5" fillId="3" borderId="7" xfId="0" applyFont="1" applyFill="1" applyBorder="1" applyAlignment="1">
      <alignment horizontal="left" vertical="center"/>
    </xf>
    <xf numFmtId="164" fontId="3" fillId="0" borderId="7" xfId="0" applyNumberFormat="1" applyFont="1" applyBorder="1" applyAlignment="1">
      <alignment horizontal="left" vertical="center"/>
    </xf>
    <xf numFmtId="0" fontId="1" fillId="3" borderId="1" xfId="0" quotePrefix="1" applyFont="1" applyFill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1" fillId="0" borderId="0" xfId="0" applyFont="1" applyAlignment="1">
      <alignment horizontal="left"/>
    </xf>
    <xf numFmtId="164" fontId="1" fillId="0" borderId="0" xfId="0" applyNumberFormat="1" applyFont="1"/>
    <xf numFmtId="0" fontId="0" fillId="0" borderId="4" xfId="0" applyBorder="1"/>
    <xf numFmtId="0" fontId="0" fillId="0" borderId="5" xfId="0" applyBorder="1"/>
    <xf numFmtId="165" fontId="6" fillId="3" borderId="8" xfId="1" applyNumberFormat="1" applyFont="1" applyFill="1" applyBorder="1" applyAlignment="1">
      <alignment horizontal="center" vertical="center"/>
    </xf>
    <xf numFmtId="165" fontId="0" fillId="0" borderId="0" xfId="1" applyNumberFormat="1" applyFont="1" applyFill="1" applyBorder="1" applyAlignment="1">
      <alignment horizontal="center"/>
    </xf>
    <xf numFmtId="165" fontId="0" fillId="0" borderId="0" xfId="1" applyNumberFormat="1" applyFont="1" applyFill="1" applyBorder="1" applyAlignment="1">
      <alignment horizontal="center" vertical="center"/>
    </xf>
    <xf numFmtId="165" fontId="8" fillId="0" borderId="0" xfId="1" applyNumberFormat="1" applyFont="1" applyFill="1" applyBorder="1" applyAlignment="1">
      <alignment horizontal="center" vertical="center"/>
    </xf>
    <xf numFmtId="165" fontId="7" fillId="0" borderId="0" xfId="1" applyNumberFormat="1" applyFont="1" applyFill="1" applyBorder="1" applyAlignment="1">
      <alignment horizontal="center" vertical="center"/>
    </xf>
    <xf numFmtId="165" fontId="6" fillId="0" borderId="0" xfId="1" applyNumberFormat="1" applyFont="1" applyFill="1" applyBorder="1" applyAlignment="1">
      <alignment horizontal="center" vertical="center"/>
    </xf>
    <xf numFmtId="164" fontId="9" fillId="5" borderId="0" xfId="0" applyNumberFormat="1" applyFont="1" applyFill="1"/>
    <xf numFmtId="164" fontId="10" fillId="5" borderId="0" xfId="0" applyNumberFormat="1" applyFont="1" applyFill="1" applyAlignment="1">
      <alignment vertical="center"/>
    </xf>
    <xf numFmtId="164" fontId="11" fillId="4" borderId="2" xfId="0" applyNumberFormat="1" applyFont="1" applyFill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164" fontId="9" fillId="5" borderId="9" xfId="0" applyNumberFormat="1" applyFont="1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165" fontId="11" fillId="6" borderId="0" xfId="0" applyNumberFormat="1" applyFont="1" applyFill="1" applyAlignment="1">
      <alignment horizontal="center"/>
    </xf>
    <xf numFmtId="164" fontId="11" fillId="7" borderId="2" xfId="0" applyNumberFormat="1" applyFont="1" applyFill="1" applyBorder="1" applyAlignment="1">
      <alignment vertical="center"/>
    </xf>
    <xf numFmtId="164" fontId="9" fillId="8" borderId="0" xfId="0" applyNumberFormat="1" applyFont="1" applyFill="1"/>
    <xf numFmtId="164" fontId="0" fillId="8" borderId="0" xfId="0" applyNumberFormat="1" applyFill="1"/>
  </cellXfs>
  <cellStyles count="2">
    <cellStyle name="Normal" xfId="0" builtinId="0"/>
    <cellStyle name="Porcentagem" xfId="1" builtinId="5"/>
  </cellStyles>
  <dxfs count="4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CF9C4"/>
      <color rgb="FFEBCD4F"/>
      <color rgb="FFFFCC66"/>
      <color rgb="FFFF9999"/>
      <color rgb="FFCCFFCC"/>
      <color rgb="FF99FF99"/>
      <color rgb="FFFFFF00"/>
      <color rgb="FFF3CD2D"/>
      <color rgb="FFFBE68F"/>
      <color rgb="FFF7DD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V46"/>
  <sheetViews>
    <sheetView showGridLines="0" tabSelected="1" zoomScale="70" zoomScaleNormal="70" workbookViewId="0">
      <pane xSplit="7" ySplit="7" topLeftCell="H8" activePane="bottomRight" state="frozen"/>
      <selection pane="topRight" activeCell="H1" sqref="H1"/>
      <selection pane="bottomLeft" activeCell="A8" sqref="A8"/>
      <selection pane="bottomRight" activeCell="T46" sqref="T46"/>
    </sheetView>
  </sheetViews>
  <sheetFormatPr defaultRowHeight="15" x14ac:dyDescent="0.25"/>
  <cols>
    <col min="1" max="1" width="4.140625" customWidth="1"/>
    <col min="3" max="3" width="12.140625" bestFit="1" customWidth="1"/>
    <col min="4" max="4" width="14.28515625" bestFit="1" customWidth="1"/>
    <col min="7" max="7" width="17.140625" customWidth="1"/>
    <col min="8" max="19" width="19.42578125" style="1" customWidth="1"/>
    <col min="20" max="20" width="23" style="1" customWidth="1"/>
    <col min="21" max="21" width="14.140625" customWidth="1"/>
    <col min="22" max="22" width="7.28515625" customWidth="1"/>
  </cols>
  <sheetData>
    <row r="1" spans="2:22" ht="18" customHeight="1" x14ac:dyDescent="0.25"/>
    <row r="2" spans="2:22" ht="13.5" customHeight="1" x14ac:dyDescent="0.25">
      <c r="B2" s="52"/>
      <c r="C2" s="51" t="s">
        <v>50</v>
      </c>
      <c r="D2" s="51"/>
      <c r="E2" s="51"/>
    </row>
    <row r="3" spans="2:22" ht="13.5" customHeight="1" x14ac:dyDescent="0.25">
      <c r="B3" s="52"/>
      <c r="C3" s="51"/>
      <c r="D3" s="51"/>
      <c r="E3" s="51"/>
    </row>
    <row r="4" spans="2:22" ht="13.5" customHeight="1" x14ac:dyDescent="0.25">
      <c r="B4" s="53"/>
      <c r="C4" s="51" t="s">
        <v>51</v>
      </c>
      <c r="D4" s="51"/>
      <c r="E4" s="51"/>
    </row>
    <row r="5" spans="2:22" ht="13.5" customHeight="1" x14ac:dyDescent="0.25">
      <c r="B5" s="53"/>
      <c r="C5" s="51"/>
      <c r="D5" s="51"/>
      <c r="E5" s="51"/>
    </row>
    <row r="6" spans="2:22" ht="15" customHeight="1" x14ac:dyDescent="0.25">
      <c r="H6" s="54" t="s">
        <v>52</v>
      </c>
      <c r="I6" s="54" t="s">
        <v>53</v>
      </c>
      <c r="J6" s="54" t="s">
        <v>54</v>
      </c>
      <c r="K6" s="54" t="s">
        <v>55</v>
      </c>
      <c r="L6" s="54" t="s">
        <v>56</v>
      </c>
      <c r="M6" s="54" t="s">
        <v>57</v>
      </c>
      <c r="N6" s="54" t="s">
        <v>58</v>
      </c>
      <c r="O6" s="54" t="s">
        <v>59</v>
      </c>
      <c r="P6" s="54" t="s">
        <v>60</v>
      </c>
      <c r="Q6" s="54" t="s">
        <v>61</v>
      </c>
      <c r="R6" s="54" t="s">
        <v>62</v>
      </c>
      <c r="S6" s="54" t="s">
        <v>63</v>
      </c>
      <c r="T6" s="54" t="s">
        <v>64</v>
      </c>
    </row>
    <row r="7" spans="2:22" ht="15.75" x14ac:dyDescent="0.25">
      <c r="B7" s="36" t="s">
        <v>42</v>
      </c>
      <c r="C7" s="17" t="s">
        <v>25</v>
      </c>
      <c r="D7" s="18"/>
      <c r="E7" s="18"/>
      <c r="F7" s="18"/>
      <c r="G7" s="18"/>
      <c r="H7" s="50">
        <f t="shared" ref="H7:S7" si="0">SUM(H8:H10)</f>
        <v>104590.39999999999</v>
      </c>
      <c r="I7" s="50">
        <f t="shared" ref="I7" si="1">SUM(I8:I10)</f>
        <v>104590.39999999999</v>
      </c>
      <c r="J7" s="50">
        <f t="shared" ref="J7" si="2">SUM(J8:J10)</f>
        <v>104590.39999999999</v>
      </c>
      <c r="K7" s="50">
        <f t="shared" ref="K7" si="3">SUM(K8:K10)</f>
        <v>104590.39999999999</v>
      </c>
      <c r="L7" s="50">
        <f t="shared" si="0"/>
        <v>104590.39999999999</v>
      </c>
      <c r="M7" s="50">
        <f t="shared" si="0"/>
        <v>104590.39999999999</v>
      </c>
      <c r="N7" s="50">
        <f t="shared" si="0"/>
        <v>104590.39999999999</v>
      </c>
      <c r="O7" s="50">
        <f t="shared" si="0"/>
        <v>104590.39999999999</v>
      </c>
      <c r="P7" s="50">
        <f t="shared" si="0"/>
        <v>104590.39999999999</v>
      </c>
      <c r="Q7" s="50">
        <f t="shared" si="0"/>
        <v>104590.39999999999</v>
      </c>
      <c r="R7" s="50">
        <f t="shared" si="0"/>
        <v>104590.39999999999</v>
      </c>
      <c r="S7" s="50">
        <f t="shared" si="0"/>
        <v>104590.39999999999</v>
      </c>
      <c r="T7" s="55">
        <f>SUM(T8:T10)</f>
        <v>1255084.8</v>
      </c>
      <c r="U7" s="19">
        <f>T7/T7</f>
        <v>1</v>
      </c>
      <c r="V7" s="43"/>
    </row>
    <row r="8" spans="2:22" ht="15" customHeight="1" x14ac:dyDescent="0.25">
      <c r="B8" s="20" t="s">
        <v>0</v>
      </c>
      <c r="C8" s="2" t="s">
        <v>19</v>
      </c>
      <c r="D8" s="2"/>
      <c r="E8" s="2"/>
      <c r="F8" s="2"/>
      <c r="G8" s="2"/>
      <c r="H8" s="48">
        <v>81350</v>
      </c>
      <c r="I8" s="48">
        <v>81350</v>
      </c>
      <c r="J8" s="48">
        <v>81350</v>
      </c>
      <c r="K8" s="48">
        <v>81350</v>
      </c>
      <c r="L8" s="48">
        <v>81350</v>
      </c>
      <c r="M8" s="48">
        <v>81350</v>
      </c>
      <c r="N8" s="48">
        <v>81350</v>
      </c>
      <c r="O8" s="48">
        <v>81350</v>
      </c>
      <c r="P8" s="48">
        <v>81350</v>
      </c>
      <c r="Q8" s="48">
        <v>81350</v>
      </c>
      <c r="R8" s="48">
        <v>81350</v>
      </c>
      <c r="S8" s="48">
        <v>81350</v>
      </c>
      <c r="T8" s="56">
        <f>SUM(H8:S8)</f>
        <v>976200</v>
      </c>
      <c r="U8" s="21">
        <f>T8/T7</f>
        <v>0.77779605011549813</v>
      </c>
      <c r="V8" s="43"/>
    </row>
    <row r="9" spans="2:22" ht="15.75" customHeight="1" x14ac:dyDescent="0.25">
      <c r="B9" s="20" t="s">
        <v>9</v>
      </c>
      <c r="C9" s="2" t="s">
        <v>20</v>
      </c>
      <c r="D9" s="2"/>
      <c r="E9" s="2"/>
      <c r="F9" s="2"/>
      <c r="G9" s="2"/>
      <c r="H9" s="48">
        <v>23240.400000000001</v>
      </c>
      <c r="I9" s="48">
        <v>23240.400000000001</v>
      </c>
      <c r="J9" s="48">
        <v>23240.400000000001</v>
      </c>
      <c r="K9" s="48">
        <v>23240.400000000001</v>
      </c>
      <c r="L9" s="48">
        <v>23240.400000000001</v>
      </c>
      <c r="M9" s="48">
        <v>23240.400000000001</v>
      </c>
      <c r="N9" s="48">
        <v>23240.400000000001</v>
      </c>
      <c r="O9" s="48">
        <v>23240.400000000001</v>
      </c>
      <c r="P9" s="48">
        <v>23240.400000000001</v>
      </c>
      <c r="Q9" s="48">
        <v>23240.400000000001</v>
      </c>
      <c r="R9" s="48">
        <v>23240.400000000001</v>
      </c>
      <c r="S9" s="48">
        <v>23240.400000000001</v>
      </c>
      <c r="T9" s="56">
        <f t="shared" ref="T9:T10" si="4">SUM(H9:S9)</f>
        <v>278884.8</v>
      </c>
      <c r="U9" s="21">
        <f>T9/T7</f>
        <v>0.22220394988450182</v>
      </c>
      <c r="V9" s="43"/>
    </row>
    <row r="10" spans="2:22" ht="15.75" customHeight="1" x14ac:dyDescent="0.25">
      <c r="B10" s="20" t="s">
        <v>43</v>
      </c>
      <c r="C10" s="2"/>
      <c r="D10" s="2"/>
      <c r="E10" s="2"/>
      <c r="F10" s="2"/>
      <c r="G10" s="2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56"/>
      <c r="U10" s="21"/>
      <c r="V10" s="43"/>
    </row>
    <row r="11" spans="2:22" ht="15.75" customHeight="1" x14ac:dyDescent="0.25">
      <c r="B11" s="22">
        <v>2</v>
      </c>
      <c r="C11" s="3" t="s">
        <v>39</v>
      </c>
      <c r="D11" s="4"/>
      <c r="E11" s="4"/>
      <c r="F11" s="4"/>
      <c r="G11" s="4"/>
      <c r="H11" s="50">
        <f t="shared" ref="H11:S11" si="5">SUM(H12:H16)</f>
        <v>10758</v>
      </c>
      <c r="I11" s="50">
        <f t="shared" ref="I11" si="6">SUM(I12:I16)</f>
        <v>10758</v>
      </c>
      <c r="J11" s="50">
        <f t="shared" ref="J11" si="7">SUM(J12:J16)</f>
        <v>10758</v>
      </c>
      <c r="K11" s="50">
        <f t="shared" ref="K11" si="8">SUM(K12:K16)</f>
        <v>10758</v>
      </c>
      <c r="L11" s="50">
        <f t="shared" si="5"/>
        <v>10758</v>
      </c>
      <c r="M11" s="50">
        <f t="shared" si="5"/>
        <v>10758</v>
      </c>
      <c r="N11" s="50">
        <f t="shared" si="5"/>
        <v>10758</v>
      </c>
      <c r="O11" s="50">
        <f t="shared" si="5"/>
        <v>10758</v>
      </c>
      <c r="P11" s="50">
        <f t="shared" si="5"/>
        <v>10758</v>
      </c>
      <c r="Q11" s="50">
        <f t="shared" si="5"/>
        <v>10758</v>
      </c>
      <c r="R11" s="50">
        <f t="shared" si="5"/>
        <v>10758</v>
      </c>
      <c r="S11" s="50">
        <f t="shared" si="5"/>
        <v>10758</v>
      </c>
      <c r="T11" s="55">
        <f>SUM(T12:T16)</f>
        <v>129096</v>
      </c>
      <c r="U11" s="23">
        <f>T11/T7</f>
        <v>0.10285838853279076</v>
      </c>
      <c r="V11" s="43"/>
    </row>
    <row r="12" spans="2:22" ht="15" customHeight="1" x14ac:dyDescent="0.25">
      <c r="B12" s="20" t="s">
        <v>1</v>
      </c>
      <c r="C12" s="2" t="s">
        <v>48</v>
      </c>
      <c r="D12" s="2"/>
      <c r="E12" s="2"/>
      <c r="F12" s="2"/>
      <c r="G12" s="2"/>
      <c r="H12" s="48">
        <v>2550</v>
      </c>
      <c r="I12" s="48">
        <v>2550</v>
      </c>
      <c r="J12" s="48">
        <v>2550</v>
      </c>
      <c r="K12" s="48">
        <v>2550</v>
      </c>
      <c r="L12" s="48">
        <v>2550</v>
      </c>
      <c r="M12" s="48">
        <v>2550</v>
      </c>
      <c r="N12" s="48">
        <v>2550</v>
      </c>
      <c r="O12" s="48">
        <v>2550</v>
      </c>
      <c r="P12" s="48">
        <v>2550</v>
      </c>
      <c r="Q12" s="48">
        <v>2550</v>
      </c>
      <c r="R12" s="48">
        <v>2550</v>
      </c>
      <c r="S12" s="48">
        <v>2550</v>
      </c>
      <c r="T12" s="56">
        <f>SUM(H12:S12)</f>
        <v>30600</v>
      </c>
      <c r="U12" s="21">
        <f>T12/T7</f>
        <v>2.438082271413055E-2</v>
      </c>
      <c r="V12" s="43"/>
    </row>
    <row r="13" spans="2:22" ht="15" customHeight="1" x14ac:dyDescent="0.25">
      <c r="B13" s="20" t="s">
        <v>2</v>
      </c>
      <c r="C13" s="2" t="s">
        <v>49</v>
      </c>
      <c r="D13" s="2"/>
      <c r="E13" s="2"/>
      <c r="F13" s="2"/>
      <c r="G13" s="2"/>
      <c r="H13" s="48">
        <v>6508</v>
      </c>
      <c r="I13" s="48">
        <v>6508</v>
      </c>
      <c r="J13" s="48">
        <v>6508</v>
      </c>
      <c r="K13" s="48">
        <v>6508</v>
      </c>
      <c r="L13" s="48">
        <v>6508</v>
      </c>
      <c r="M13" s="48">
        <v>6508</v>
      </c>
      <c r="N13" s="48">
        <v>6508</v>
      </c>
      <c r="O13" s="48">
        <v>6508</v>
      </c>
      <c r="P13" s="48">
        <v>6508</v>
      </c>
      <c r="Q13" s="48">
        <v>6508</v>
      </c>
      <c r="R13" s="48">
        <v>6508</v>
      </c>
      <c r="S13" s="48">
        <v>6508</v>
      </c>
      <c r="T13" s="56">
        <f t="shared" ref="T13:T14" si="9">SUM(H13:S13)</f>
        <v>78096</v>
      </c>
      <c r="U13" s="21">
        <f>T13/T7</f>
        <v>6.2223684009239853E-2</v>
      </c>
      <c r="V13" s="43"/>
    </row>
    <row r="14" spans="2:22" ht="15.75" customHeight="1" x14ac:dyDescent="0.25">
      <c r="B14" s="20" t="s">
        <v>3</v>
      </c>
      <c r="C14" s="2" t="s">
        <v>34</v>
      </c>
      <c r="D14" s="2"/>
      <c r="E14" s="2"/>
      <c r="F14" s="2"/>
      <c r="G14" s="2"/>
      <c r="H14" s="48">
        <v>500</v>
      </c>
      <c r="I14" s="48">
        <v>500</v>
      </c>
      <c r="J14" s="48">
        <v>500</v>
      </c>
      <c r="K14" s="48">
        <v>500</v>
      </c>
      <c r="L14" s="48">
        <v>500</v>
      </c>
      <c r="M14" s="48">
        <v>500</v>
      </c>
      <c r="N14" s="48">
        <v>500</v>
      </c>
      <c r="O14" s="48">
        <v>500</v>
      </c>
      <c r="P14" s="48">
        <v>500</v>
      </c>
      <c r="Q14" s="48">
        <v>500</v>
      </c>
      <c r="R14" s="48">
        <v>500</v>
      </c>
      <c r="S14" s="48">
        <v>500</v>
      </c>
      <c r="T14" s="56">
        <f t="shared" si="9"/>
        <v>6000</v>
      </c>
      <c r="U14" s="21">
        <f>T14/T7</f>
        <v>4.7805534733589318E-3</v>
      </c>
      <c r="V14" s="43"/>
    </row>
    <row r="15" spans="2:22" x14ac:dyDescent="0.25">
      <c r="B15" s="20" t="s">
        <v>33</v>
      </c>
      <c r="C15" s="2" t="s">
        <v>24</v>
      </c>
      <c r="D15" s="2"/>
      <c r="E15" s="2"/>
      <c r="F15" s="2"/>
      <c r="G15" s="2"/>
      <c r="H15" s="48">
        <v>1200</v>
      </c>
      <c r="I15" s="48">
        <v>1200</v>
      </c>
      <c r="J15" s="48">
        <v>1200</v>
      </c>
      <c r="K15" s="48">
        <v>1200</v>
      </c>
      <c r="L15" s="48">
        <v>1200</v>
      </c>
      <c r="M15" s="48">
        <v>1200</v>
      </c>
      <c r="N15" s="48">
        <v>1200</v>
      </c>
      <c r="O15" s="48">
        <v>1200</v>
      </c>
      <c r="P15" s="48">
        <v>1200</v>
      </c>
      <c r="Q15" s="48">
        <v>1200</v>
      </c>
      <c r="R15" s="48">
        <v>1200</v>
      </c>
      <c r="S15" s="48">
        <v>1200</v>
      </c>
      <c r="T15" s="56">
        <f>SUM(H15:S15)</f>
        <v>14400</v>
      </c>
      <c r="U15" s="21">
        <f>T15/T7</f>
        <v>1.1473328336061435E-2</v>
      </c>
      <c r="V15" s="43"/>
    </row>
    <row r="16" spans="2:22" x14ac:dyDescent="0.25">
      <c r="B16" s="20" t="s">
        <v>45</v>
      </c>
      <c r="C16" s="2"/>
      <c r="D16" s="2"/>
      <c r="E16" s="2"/>
      <c r="F16" s="2"/>
      <c r="G16" s="2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56"/>
      <c r="U16" s="21"/>
      <c r="V16" s="43"/>
    </row>
    <row r="17" spans="2:22" ht="30" customHeight="1" x14ac:dyDescent="0.25">
      <c r="B17" s="24">
        <v>3</v>
      </c>
      <c r="C17" s="5" t="s">
        <v>36</v>
      </c>
      <c r="D17" s="5"/>
      <c r="E17" s="6"/>
      <c r="F17" s="6"/>
      <c r="G17" s="6"/>
      <c r="H17" s="50">
        <f t="shared" ref="H17:R17" si="10">SUM(H7-H11)</f>
        <v>93832.4</v>
      </c>
      <c r="I17" s="50">
        <f t="shared" ref="I17:K17" si="11">SUM(I7-I11)</f>
        <v>93832.4</v>
      </c>
      <c r="J17" s="50">
        <f t="shared" si="11"/>
        <v>93832.4</v>
      </c>
      <c r="K17" s="50">
        <f t="shared" si="11"/>
        <v>93832.4</v>
      </c>
      <c r="L17" s="50">
        <f t="shared" si="10"/>
        <v>93832.4</v>
      </c>
      <c r="M17" s="50">
        <f t="shared" si="10"/>
        <v>93832.4</v>
      </c>
      <c r="N17" s="50">
        <f t="shared" si="10"/>
        <v>93832.4</v>
      </c>
      <c r="O17" s="50">
        <f t="shared" si="10"/>
        <v>93832.4</v>
      </c>
      <c r="P17" s="50">
        <f t="shared" si="10"/>
        <v>93832.4</v>
      </c>
      <c r="Q17" s="50">
        <f t="shared" si="10"/>
        <v>93832.4</v>
      </c>
      <c r="R17" s="50">
        <f t="shared" si="10"/>
        <v>93832.4</v>
      </c>
      <c r="S17" s="50">
        <f t="shared" ref="S17" si="12">SUM(S7-S11)</f>
        <v>93832.4</v>
      </c>
      <c r="T17" s="55">
        <f>SUM(T7-T11)</f>
        <v>1125988.8</v>
      </c>
      <c r="U17" s="25">
        <f>T17/T7</f>
        <v>0.89714161146720928</v>
      </c>
      <c r="V17" s="44"/>
    </row>
    <row r="18" spans="2:22" ht="12" customHeight="1" x14ac:dyDescent="0.25">
      <c r="B18" s="37"/>
      <c r="C18" s="38"/>
      <c r="D18" s="38"/>
      <c r="E18" s="38"/>
      <c r="F18" s="38"/>
      <c r="G18" s="38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2"/>
      <c r="V18" s="43"/>
    </row>
    <row r="19" spans="2:22" ht="21" customHeight="1" x14ac:dyDescent="0.25">
      <c r="B19" s="27">
        <v>4</v>
      </c>
      <c r="C19" s="7" t="s">
        <v>46</v>
      </c>
      <c r="D19" s="8"/>
      <c r="E19" s="8"/>
      <c r="F19" s="8"/>
      <c r="G19" s="8"/>
      <c r="H19" s="49">
        <v>56937</v>
      </c>
      <c r="I19" s="49">
        <v>56938</v>
      </c>
      <c r="J19" s="49">
        <v>56939</v>
      </c>
      <c r="K19" s="49">
        <v>56940</v>
      </c>
      <c r="L19" s="49">
        <v>56938</v>
      </c>
      <c r="M19" s="49">
        <v>56939</v>
      </c>
      <c r="N19" s="49">
        <v>56940</v>
      </c>
      <c r="O19" s="49">
        <v>56941</v>
      </c>
      <c r="P19" s="49">
        <v>56942</v>
      </c>
      <c r="Q19" s="49">
        <v>56943</v>
      </c>
      <c r="R19" s="49">
        <v>56944</v>
      </c>
      <c r="S19" s="49">
        <v>56945</v>
      </c>
      <c r="T19" s="49">
        <v>56945</v>
      </c>
      <c r="U19" s="25">
        <f>T19/T7</f>
        <v>4.5371436256737389E-2</v>
      </c>
      <c r="V19" s="44"/>
    </row>
    <row r="20" spans="2:22" ht="11.25" customHeight="1" x14ac:dyDescent="0.25">
      <c r="B20" s="37"/>
      <c r="C20" s="38"/>
      <c r="D20" s="38"/>
      <c r="E20" s="38"/>
      <c r="F20" s="38"/>
      <c r="G20" s="38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2"/>
      <c r="V20" s="43"/>
    </row>
    <row r="21" spans="2:22" ht="24.75" customHeight="1" x14ac:dyDescent="0.25">
      <c r="B21" s="28">
        <v>5</v>
      </c>
      <c r="C21" s="7" t="s">
        <v>37</v>
      </c>
      <c r="D21" s="7"/>
      <c r="E21" s="7"/>
      <c r="F21" s="7"/>
      <c r="G21" s="7"/>
      <c r="H21" s="50">
        <f t="shared" ref="H21:R21" si="13">SUM(H17-H19)</f>
        <v>36895.399999999994</v>
      </c>
      <c r="I21" s="50">
        <f t="shared" ref="I21:K21" si="14">SUM(I17-I19)</f>
        <v>36894.399999999994</v>
      </c>
      <c r="J21" s="50">
        <f t="shared" si="14"/>
        <v>36893.399999999994</v>
      </c>
      <c r="K21" s="50">
        <f t="shared" si="14"/>
        <v>36892.399999999994</v>
      </c>
      <c r="L21" s="50">
        <f t="shared" si="13"/>
        <v>36894.399999999994</v>
      </c>
      <c r="M21" s="50">
        <f t="shared" si="13"/>
        <v>36893.399999999994</v>
      </c>
      <c r="N21" s="50">
        <f t="shared" si="13"/>
        <v>36892.399999999994</v>
      </c>
      <c r="O21" s="50">
        <f t="shared" si="13"/>
        <v>36891.399999999994</v>
      </c>
      <c r="P21" s="50">
        <f t="shared" si="13"/>
        <v>36890.399999999994</v>
      </c>
      <c r="Q21" s="50">
        <f t="shared" si="13"/>
        <v>36889.399999999994</v>
      </c>
      <c r="R21" s="50">
        <f t="shared" si="13"/>
        <v>36888.399999999994</v>
      </c>
      <c r="S21" s="50">
        <f t="shared" ref="S21" si="15">SUM(S17-S19)</f>
        <v>36887.399999999994</v>
      </c>
      <c r="T21" s="55">
        <f>SUM(T17-T19)</f>
        <v>1069043.8</v>
      </c>
      <c r="U21" s="29">
        <f>T21/T7</f>
        <v>0.85177017521047182</v>
      </c>
      <c r="V21" s="45"/>
    </row>
    <row r="22" spans="2:22" ht="4.5" customHeight="1" x14ac:dyDescent="0.25">
      <c r="B22" s="26"/>
      <c r="C22" s="9"/>
      <c r="D22" s="10"/>
      <c r="E22" s="10"/>
      <c r="F22" s="10"/>
      <c r="G22" s="10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21"/>
      <c r="V22" s="43"/>
    </row>
    <row r="23" spans="2:22" ht="21" customHeight="1" x14ac:dyDescent="0.25">
      <c r="B23" s="28">
        <v>6</v>
      </c>
      <c r="C23" s="7" t="s">
        <v>21</v>
      </c>
      <c r="D23" s="7"/>
      <c r="E23" s="7"/>
      <c r="F23" s="7"/>
      <c r="G23" s="7"/>
      <c r="H23" s="50">
        <f t="shared" ref="H23:S23" si="16">SUM(H24:H29)</f>
        <v>18521.309999999998</v>
      </c>
      <c r="I23" s="50">
        <f t="shared" ref="I23" si="17">SUM(I24:I29)</f>
        <v>18521.309999999998</v>
      </c>
      <c r="J23" s="50">
        <f t="shared" ref="J23" si="18">SUM(J24:J29)</f>
        <v>18521.309999999998</v>
      </c>
      <c r="K23" s="50">
        <f t="shared" ref="K23" si="19">SUM(K24:K29)</f>
        <v>18521.309999999998</v>
      </c>
      <c r="L23" s="50">
        <f t="shared" si="16"/>
        <v>18521.309999999998</v>
      </c>
      <c r="M23" s="50">
        <f t="shared" si="16"/>
        <v>18521.309999999998</v>
      </c>
      <c r="N23" s="50">
        <f t="shared" si="16"/>
        <v>18521.309999999998</v>
      </c>
      <c r="O23" s="50">
        <f t="shared" si="16"/>
        <v>18521.309999999998</v>
      </c>
      <c r="P23" s="50">
        <f t="shared" si="16"/>
        <v>18521.309999999998</v>
      </c>
      <c r="Q23" s="50">
        <f t="shared" si="16"/>
        <v>18521.309999999998</v>
      </c>
      <c r="R23" s="50">
        <f t="shared" si="16"/>
        <v>18521.309999999998</v>
      </c>
      <c r="S23" s="50">
        <f t="shared" si="16"/>
        <v>18521.309999999998</v>
      </c>
      <c r="T23" s="55">
        <f>SUM(T24:T29)</f>
        <v>222255.72</v>
      </c>
      <c r="U23" s="29">
        <f>T23/T7</f>
        <v>0.17708422570331503</v>
      </c>
      <c r="V23" s="45"/>
    </row>
    <row r="24" spans="2:22" x14ac:dyDescent="0.25">
      <c r="B24" s="20" t="s">
        <v>4</v>
      </c>
      <c r="C24" s="2" t="s">
        <v>5</v>
      </c>
      <c r="D24" s="2"/>
      <c r="E24" s="2"/>
      <c r="F24" s="2"/>
      <c r="G24" s="2"/>
      <c r="H24" s="48">
        <v>6530.9</v>
      </c>
      <c r="I24" s="48">
        <v>6530.9</v>
      </c>
      <c r="J24" s="48">
        <v>6530.9</v>
      </c>
      <c r="K24" s="48">
        <v>6530.9</v>
      </c>
      <c r="L24" s="48">
        <v>6530.9</v>
      </c>
      <c r="M24" s="48">
        <v>6530.9</v>
      </c>
      <c r="N24" s="48">
        <v>6530.9</v>
      </c>
      <c r="O24" s="48">
        <v>6530.9</v>
      </c>
      <c r="P24" s="48">
        <v>6530.9</v>
      </c>
      <c r="Q24" s="48">
        <v>6530.9</v>
      </c>
      <c r="R24" s="48">
        <v>6530.9</v>
      </c>
      <c r="S24" s="48">
        <v>6530.9</v>
      </c>
      <c r="T24" s="56">
        <f>SUM(H24:S24)</f>
        <v>78370.8</v>
      </c>
      <c r="U24" s="21">
        <f>T24/T7</f>
        <v>6.2442633358319691E-2</v>
      </c>
      <c r="V24" s="43"/>
    </row>
    <row r="25" spans="2:22" x14ac:dyDescent="0.25">
      <c r="B25" s="20" t="s">
        <v>6</v>
      </c>
      <c r="C25" s="2" t="s">
        <v>47</v>
      </c>
      <c r="D25" s="2"/>
      <c r="E25" s="2"/>
      <c r="F25" s="2"/>
      <c r="G25" s="2"/>
      <c r="H25" s="48">
        <v>2440.4</v>
      </c>
      <c r="I25" s="48">
        <v>2440.4</v>
      </c>
      <c r="J25" s="48">
        <v>2440.4</v>
      </c>
      <c r="K25" s="48">
        <v>2440.4</v>
      </c>
      <c r="L25" s="48">
        <v>2440.4</v>
      </c>
      <c r="M25" s="48">
        <v>2440.4</v>
      </c>
      <c r="N25" s="48">
        <v>2440.4</v>
      </c>
      <c r="O25" s="48">
        <v>2440.4</v>
      </c>
      <c r="P25" s="48">
        <v>2440.4</v>
      </c>
      <c r="Q25" s="48">
        <v>2440.4</v>
      </c>
      <c r="R25" s="48">
        <v>2440.4</v>
      </c>
      <c r="S25" s="48">
        <v>2440.4</v>
      </c>
      <c r="T25" s="56">
        <f t="shared" ref="T25:T28" si="20">SUM(H25:S25)</f>
        <v>29284.800000000007</v>
      </c>
      <c r="U25" s="21">
        <f>T25/T7</f>
        <v>2.3332925392770279E-2</v>
      </c>
      <c r="V25" s="43"/>
    </row>
    <row r="26" spans="2:22" x14ac:dyDescent="0.25">
      <c r="B26" s="20" t="s">
        <v>10</v>
      </c>
      <c r="C26" s="2" t="s">
        <v>12</v>
      </c>
      <c r="D26" s="2"/>
      <c r="E26" s="2"/>
      <c r="F26" s="2"/>
      <c r="G26" s="2"/>
      <c r="H26" s="48">
        <v>3000</v>
      </c>
      <c r="I26" s="48">
        <v>3000</v>
      </c>
      <c r="J26" s="48">
        <v>3000</v>
      </c>
      <c r="K26" s="48">
        <v>3000</v>
      </c>
      <c r="L26" s="48">
        <v>3000</v>
      </c>
      <c r="M26" s="48">
        <v>3000</v>
      </c>
      <c r="N26" s="48">
        <v>3000</v>
      </c>
      <c r="O26" s="48">
        <v>3000</v>
      </c>
      <c r="P26" s="48">
        <v>3000</v>
      </c>
      <c r="Q26" s="48">
        <v>3000</v>
      </c>
      <c r="R26" s="48">
        <v>3000</v>
      </c>
      <c r="S26" s="48">
        <v>3000</v>
      </c>
      <c r="T26" s="56">
        <f t="shared" si="20"/>
        <v>36000</v>
      </c>
      <c r="U26" s="21">
        <f>T26/T7</f>
        <v>2.8683320840153587E-2</v>
      </c>
      <c r="V26" s="43"/>
    </row>
    <row r="27" spans="2:22" x14ac:dyDescent="0.25">
      <c r="B27" s="20" t="s">
        <v>13</v>
      </c>
      <c r="C27" s="2" t="s">
        <v>11</v>
      </c>
      <c r="D27" s="2"/>
      <c r="E27" s="2"/>
      <c r="F27" s="2"/>
      <c r="G27" s="2"/>
      <c r="H27" s="48">
        <v>4790</v>
      </c>
      <c r="I27" s="48">
        <v>4790</v>
      </c>
      <c r="J27" s="48">
        <v>4790</v>
      </c>
      <c r="K27" s="48">
        <v>4790</v>
      </c>
      <c r="L27" s="48">
        <v>4790</v>
      </c>
      <c r="M27" s="48">
        <v>4790</v>
      </c>
      <c r="N27" s="48">
        <v>4790</v>
      </c>
      <c r="O27" s="48">
        <v>4790</v>
      </c>
      <c r="P27" s="48">
        <v>4790</v>
      </c>
      <c r="Q27" s="48">
        <v>4790</v>
      </c>
      <c r="R27" s="48">
        <v>4790</v>
      </c>
      <c r="S27" s="48">
        <v>4790</v>
      </c>
      <c r="T27" s="56">
        <f t="shared" si="20"/>
        <v>57480</v>
      </c>
      <c r="U27" s="21">
        <f>T27/T7</f>
        <v>4.5797702274778564E-2</v>
      </c>
      <c r="V27" s="43"/>
    </row>
    <row r="28" spans="2:22" x14ac:dyDescent="0.25">
      <c r="B28" s="20" t="s">
        <v>23</v>
      </c>
      <c r="C28" s="2" t="s">
        <v>14</v>
      </c>
      <c r="D28" s="2"/>
      <c r="E28" s="2"/>
      <c r="F28" s="2"/>
      <c r="G28" s="2"/>
      <c r="H28" s="48">
        <v>1760.01</v>
      </c>
      <c r="I28" s="48">
        <v>1760.01</v>
      </c>
      <c r="J28" s="48">
        <v>1760.01</v>
      </c>
      <c r="K28" s="48">
        <v>1760.01</v>
      </c>
      <c r="L28" s="48">
        <v>1760.01</v>
      </c>
      <c r="M28" s="48">
        <v>1760.01</v>
      </c>
      <c r="N28" s="48">
        <v>1760.01</v>
      </c>
      <c r="O28" s="48">
        <v>1760.01</v>
      </c>
      <c r="P28" s="48">
        <v>1760.01</v>
      </c>
      <c r="Q28" s="48">
        <v>1760.01</v>
      </c>
      <c r="R28" s="48">
        <v>1760.01</v>
      </c>
      <c r="S28" s="48">
        <v>1760.01</v>
      </c>
      <c r="T28" s="56">
        <f t="shared" si="20"/>
        <v>21120.119999999995</v>
      </c>
      <c r="U28" s="21">
        <f>T28/T7</f>
        <v>1.6827643837292901E-2</v>
      </c>
      <c r="V28" s="43"/>
    </row>
    <row r="29" spans="2:22" x14ac:dyDescent="0.25">
      <c r="B29" s="20" t="s">
        <v>44</v>
      </c>
      <c r="C29" s="2"/>
      <c r="D29" s="2"/>
      <c r="E29" s="2"/>
      <c r="F29" s="2"/>
      <c r="G29" s="2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56"/>
      <c r="U29" s="21"/>
      <c r="V29" s="43"/>
    </row>
    <row r="30" spans="2:22" x14ac:dyDescent="0.25">
      <c r="B30" s="40"/>
      <c r="U30" s="41"/>
    </row>
    <row r="31" spans="2:22" ht="29.25" customHeight="1" x14ac:dyDescent="0.25">
      <c r="B31" s="24">
        <v>7</v>
      </c>
      <c r="C31" s="5" t="s">
        <v>38</v>
      </c>
      <c r="D31" s="12"/>
      <c r="E31" s="12"/>
      <c r="F31" s="12"/>
      <c r="G31" s="12"/>
      <c r="H31" s="50">
        <f t="shared" ref="H31:R31" si="21">SUM(H21-H23)</f>
        <v>18374.089999999997</v>
      </c>
      <c r="I31" s="50">
        <f t="shared" ref="I31:K31" si="22">SUM(I21-I23)</f>
        <v>18373.089999999997</v>
      </c>
      <c r="J31" s="50">
        <f t="shared" si="22"/>
        <v>18372.089999999997</v>
      </c>
      <c r="K31" s="50">
        <f t="shared" si="22"/>
        <v>18371.089999999997</v>
      </c>
      <c r="L31" s="50">
        <f t="shared" si="21"/>
        <v>18373.089999999997</v>
      </c>
      <c r="M31" s="50">
        <f t="shared" si="21"/>
        <v>18372.089999999997</v>
      </c>
      <c r="N31" s="50">
        <f t="shared" si="21"/>
        <v>18371.089999999997</v>
      </c>
      <c r="O31" s="50">
        <f t="shared" si="21"/>
        <v>18370.089999999997</v>
      </c>
      <c r="P31" s="50">
        <f t="shared" si="21"/>
        <v>18369.089999999997</v>
      </c>
      <c r="Q31" s="50">
        <f t="shared" si="21"/>
        <v>18368.089999999997</v>
      </c>
      <c r="R31" s="50">
        <f t="shared" si="21"/>
        <v>18367.089999999997</v>
      </c>
      <c r="S31" s="50">
        <f t="shared" ref="S31" si="23">SUM(S21-S23)</f>
        <v>18366.089999999997</v>
      </c>
      <c r="T31" s="55">
        <f>SUM(T21-T23)</f>
        <v>846788.08000000007</v>
      </c>
      <c r="U31" s="30">
        <f>T31/T7</f>
        <v>0.67468594950715688</v>
      </c>
      <c r="V31" s="46"/>
    </row>
    <row r="32" spans="2:22" x14ac:dyDescent="0.25">
      <c r="B32" s="37"/>
      <c r="C32" s="38"/>
      <c r="D32" s="38"/>
      <c r="E32" s="38"/>
      <c r="F32" s="38"/>
      <c r="G32" s="38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2"/>
      <c r="V32" s="43"/>
    </row>
    <row r="33" spans="2:22" ht="15.75" x14ac:dyDescent="0.25">
      <c r="B33" s="22">
        <v>8</v>
      </c>
      <c r="C33" s="3" t="s">
        <v>35</v>
      </c>
      <c r="D33" s="4"/>
      <c r="E33" s="4"/>
      <c r="F33" s="4"/>
      <c r="G33" s="4"/>
      <c r="H33" s="50">
        <f t="shared" ref="H33:S33" si="24">SUM(H34:H35)</f>
        <v>-244.31</v>
      </c>
      <c r="I33" s="50">
        <f t="shared" ref="I33" si="25">SUM(I34:I35)</f>
        <v>-244.31</v>
      </c>
      <c r="J33" s="50">
        <f t="shared" ref="J33" si="26">SUM(J34:J35)</f>
        <v>-244.31</v>
      </c>
      <c r="K33" s="50">
        <f t="shared" ref="K33" si="27">SUM(K34:K35)</f>
        <v>-244.31</v>
      </c>
      <c r="L33" s="50">
        <f t="shared" si="24"/>
        <v>-244.31</v>
      </c>
      <c r="M33" s="50">
        <f t="shared" si="24"/>
        <v>-244.31</v>
      </c>
      <c r="N33" s="50">
        <f t="shared" si="24"/>
        <v>-244.31</v>
      </c>
      <c r="O33" s="50">
        <f t="shared" si="24"/>
        <v>-244.31</v>
      </c>
      <c r="P33" s="50">
        <f t="shared" si="24"/>
        <v>-244.31</v>
      </c>
      <c r="Q33" s="50">
        <f t="shared" si="24"/>
        <v>-244.31</v>
      </c>
      <c r="R33" s="50">
        <f t="shared" si="24"/>
        <v>-244.31</v>
      </c>
      <c r="S33" s="50">
        <f t="shared" si="24"/>
        <v>-244.31</v>
      </c>
      <c r="T33" s="55">
        <f>SUM(T34:T35)</f>
        <v>-2931.7200000000003</v>
      </c>
      <c r="U33" s="23">
        <f>T33/T7</f>
        <v>-2.3358740381526411E-3</v>
      </c>
      <c r="V33" s="43"/>
    </row>
    <row r="34" spans="2:22" x14ac:dyDescent="0.25">
      <c r="B34" s="20" t="s">
        <v>7</v>
      </c>
      <c r="C34" s="2" t="s">
        <v>16</v>
      </c>
      <c r="D34" s="2"/>
      <c r="E34" s="2"/>
      <c r="F34" s="2"/>
      <c r="G34" s="2"/>
      <c r="H34" s="48">
        <v>-344.31</v>
      </c>
      <c r="I34" s="48">
        <v>-344.31</v>
      </c>
      <c r="J34" s="48">
        <v>-344.31</v>
      </c>
      <c r="K34" s="48">
        <v>-344.31</v>
      </c>
      <c r="L34" s="48">
        <v>-344.31</v>
      </c>
      <c r="M34" s="48">
        <v>-344.31</v>
      </c>
      <c r="N34" s="48">
        <v>-344.31</v>
      </c>
      <c r="O34" s="48">
        <v>-344.31</v>
      </c>
      <c r="P34" s="48">
        <v>-344.31</v>
      </c>
      <c r="Q34" s="48">
        <v>-344.31</v>
      </c>
      <c r="R34" s="48">
        <v>-344.31</v>
      </c>
      <c r="S34" s="48">
        <v>-344.31</v>
      </c>
      <c r="T34" s="56">
        <f t="shared" ref="T34:T35" si="28">SUM(H34:S34)</f>
        <v>-4131.72</v>
      </c>
      <c r="U34" s="21">
        <f>T34/T7</f>
        <v>-3.2919847328244274E-3</v>
      </c>
      <c r="V34" s="43"/>
    </row>
    <row r="35" spans="2:22" x14ac:dyDescent="0.25">
      <c r="B35" s="20" t="s">
        <v>15</v>
      </c>
      <c r="C35" s="2" t="s">
        <v>22</v>
      </c>
      <c r="D35" s="2"/>
      <c r="E35" s="2"/>
      <c r="F35" s="2"/>
      <c r="G35" s="2"/>
      <c r="H35" s="48">
        <v>100</v>
      </c>
      <c r="I35" s="48">
        <v>100</v>
      </c>
      <c r="J35" s="48">
        <v>100</v>
      </c>
      <c r="K35" s="48">
        <v>100</v>
      </c>
      <c r="L35" s="48">
        <v>100</v>
      </c>
      <c r="M35" s="48">
        <v>100</v>
      </c>
      <c r="N35" s="48">
        <v>100</v>
      </c>
      <c r="O35" s="48">
        <v>100</v>
      </c>
      <c r="P35" s="48">
        <v>100</v>
      </c>
      <c r="Q35" s="48">
        <v>100</v>
      </c>
      <c r="R35" s="48">
        <v>100</v>
      </c>
      <c r="S35" s="48">
        <v>100</v>
      </c>
      <c r="T35" s="56">
        <f t="shared" si="28"/>
        <v>1200</v>
      </c>
      <c r="U35" s="21">
        <f>T35/T7</f>
        <v>9.5611069467178627E-4</v>
      </c>
      <c r="V35" s="43"/>
    </row>
    <row r="36" spans="2:22" x14ac:dyDescent="0.25">
      <c r="B36" s="31"/>
      <c r="C36" s="15"/>
      <c r="D36" s="15"/>
      <c r="E36" s="15"/>
      <c r="F36" s="15"/>
      <c r="G36" s="15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32"/>
      <c r="V36" s="43"/>
    </row>
    <row r="37" spans="2:22" ht="15.75" x14ac:dyDescent="0.25">
      <c r="B37" s="22">
        <v>9</v>
      </c>
      <c r="C37" s="3" t="s">
        <v>28</v>
      </c>
      <c r="D37" s="4"/>
      <c r="E37" s="4"/>
      <c r="F37" s="4"/>
      <c r="G37" s="4"/>
      <c r="H37" s="50">
        <f t="shared" ref="H37:S37" si="29">SUM(H38+H39)</f>
        <v>100</v>
      </c>
      <c r="I37" s="50">
        <f t="shared" ref="I37" si="30">SUM(I38+I39)</f>
        <v>100</v>
      </c>
      <c r="J37" s="50">
        <f t="shared" ref="J37" si="31">SUM(J38+J39)</f>
        <v>100</v>
      </c>
      <c r="K37" s="50">
        <f t="shared" ref="K37" si="32">SUM(K38+K39)</f>
        <v>100</v>
      </c>
      <c r="L37" s="50">
        <f t="shared" si="29"/>
        <v>100</v>
      </c>
      <c r="M37" s="50">
        <f t="shared" si="29"/>
        <v>100</v>
      </c>
      <c r="N37" s="50">
        <f t="shared" si="29"/>
        <v>100</v>
      </c>
      <c r="O37" s="50">
        <f t="shared" si="29"/>
        <v>100</v>
      </c>
      <c r="P37" s="50">
        <f t="shared" si="29"/>
        <v>100</v>
      </c>
      <c r="Q37" s="50">
        <f t="shared" si="29"/>
        <v>100</v>
      </c>
      <c r="R37" s="50">
        <f t="shared" si="29"/>
        <v>100</v>
      </c>
      <c r="S37" s="50">
        <f t="shared" si="29"/>
        <v>100</v>
      </c>
      <c r="T37" s="55">
        <f>SUM(T38+T39)</f>
        <v>1200</v>
      </c>
      <c r="U37" s="23">
        <f>T37/T7</f>
        <v>9.5611069467178627E-4</v>
      </c>
      <c r="V37" s="43"/>
    </row>
    <row r="38" spans="2:22" x14ac:dyDescent="0.25">
      <c r="B38" s="20" t="s">
        <v>27</v>
      </c>
      <c r="C38" s="2" t="s">
        <v>26</v>
      </c>
      <c r="D38" s="2"/>
      <c r="E38" s="2"/>
      <c r="F38" s="2"/>
      <c r="G38" s="2"/>
      <c r="H38" s="48">
        <v>-200</v>
      </c>
      <c r="I38" s="48">
        <v>-200</v>
      </c>
      <c r="J38" s="48">
        <v>-200</v>
      </c>
      <c r="K38" s="48">
        <v>-200</v>
      </c>
      <c r="L38" s="48">
        <v>-200</v>
      </c>
      <c r="M38" s="48">
        <v>-200</v>
      </c>
      <c r="N38" s="48">
        <v>-200</v>
      </c>
      <c r="O38" s="48">
        <v>-200</v>
      </c>
      <c r="P38" s="48">
        <v>-200</v>
      </c>
      <c r="Q38" s="48">
        <v>-200</v>
      </c>
      <c r="R38" s="48">
        <v>-200</v>
      </c>
      <c r="S38" s="48">
        <v>-200</v>
      </c>
      <c r="T38" s="56">
        <f t="shared" ref="T38:T39" si="33">SUM(H38:S38)</f>
        <v>-2400</v>
      </c>
      <c r="U38" s="21">
        <f>T38/T7</f>
        <v>-1.9122213893435725E-3</v>
      </c>
      <c r="V38" s="43"/>
    </row>
    <row r="39" spans="2:22" x14ac:dyDescent="0.25">
      <c r="B39" s="20" t="s">
        <v>29</v>
      </c>
      <c r="C39" s="2" t="s">
        <v>32</v>
      </c>
      <c r="D39" s="2"/>
      <c r="E39" s="2"/>
      <c r="F39" s="2"/>
      <c r="G39" s="2"/>
      <c r="H39" s="48">
        <v>300</v>
      </c>
      <c r="I39" s="48">
        <v>300</v>
      </c>
      <c r="J39" s="48">
        <v>300</v>
      </c>
      <c r="K39" s="48">
        <v>300</v>
      </c>
      <c r="L39" s="48">
        <v>300</v>
      </c>
      <c r="M39" s="48">
        <v>300</v>
      </c>
      <c r="N39" s="48">
        <v>300</v>
      </c>
      <c r="O39" s="48">
        <v>300</v>
      </c>
      <c r="P39" s="48">
        <v>300</v>
      </c>
      <c r="Q39" s="48">
        <v>300</v>
      </c>
      <c r="R39" s="48">
        <v>300</v>
      </c>
      <c r="S39" s="48">
        <v>300</v>
      </c>
      <c r="T39" s="56">
        <f t="shared" si="33"/>
        <v>3600</v>
      </c>
      <c r="U39" s="21">
        <f>T39/T7</f>
        <v>2.8683320840153588E-3</v>
      </c>
      <c r="V39" s="43"/>
    </row>
    <row r="40" spans="2:22" x14ac:dyDescent="0.25">
      <c r="B40" s="31"/>
      <c r="C40" s="15"/>
      <c r="D40" s="15"/>
      <c r="E40" s="15"/>
      <c r="F40" s="15"/>
      <c r="G40" s="15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32"/>
      <c r="V40" s="43"/>
    </row>
    <row r="41" spans="2:22" ht="27.75" customHeight="1" x14ac:dyDescent="0.25">
      <c r="B41" s="24">
        <v>10</v>
      </c>
      <c r="C41" s="5" t="s">
        <v>40</v>
      </c>
      <c r="D41" s="5"/>
      <c r="E41" s="5"/>
      <c r="F41" s="5"/>
      <c r="G41" s="5"/>
      <c r="H41" s="50">
        <f>SUM(H31:H33:H37)</f>
        <v>17985.469999999994</v>
      </c>
      <c r="I41" s="50">
        <f>SUM(I31:I33:I37)</f>
        <v>17984.469999999994</v>
      </c>
      <c r="J41" s="50">
        <f>SUM(J31:J33:J37)</f>
        <v>17983.469999999994</v>
      </c>
      <c r="K41" s="50">
        <f>SUM(K31:K33:K37)</f>
        <v>17982.469999999994</v>
      </c>
      <c r="L41" s="50">
        <f>SUM(L31:L33:L37)</f>
        <v>17984.469999999994</v>
      </c>
      <c r="M41" s="50">
        <f>SUM(M31:M33:M37)</f>
        <v>17983.469999999994</v>
      </c>
      <c r="N41" s="50">
        <f>SUM(N31:N33:N37)</f>
        <v>17982.469999999994</v>
      </c>
      <c r="O41" s="50">
        <f>SUM(O31:O33:O37)</f>
        <v>17981.469999999994</v>
      </c>
      <c r="P41" s="50">
        <f>SUM(P31:P33:P37)</f>
        <v>17980.469999999994</v>
      </c>
      <c r="Q41" s="50">
        <f>SUM(Q31:Q33:Q37)</f>
        <v>17979.469999999994</v>
      </c>
      <c r="R41" s="50">
        <f>SUM(R31:R33:R37)</f>
        <v>17978.469999999994</v>
      </c>
      <c r="S41" s="50">
        <f>SUM(S31:S33:S37)</f>
        <v>17977.469999999994</v>
      </c>
      <c r="T41" s="55">
        <f>SUM(T31:T33:T37)</f>
        <v>842124.64000000013</v>
      </c>
      <c r="U41" s="30">
        <f>T41/T7</f>
        <v>0.67097031212552338</v>
      </c>
      <c r="V41" s="46"/>
    </row>
    <row r="42" spans="2:22" x14ac:dyDescent="0.25">
      <c r="B42" s="26">
        <v>11</v>
      </c>
      <c r="C42" s="10" t="s">
        <v>8</v>
      </c>
      <c r="D42" s="10"/>
      <c r="E42" s="10"/>
      <c r="F42" s="10"/>
      <c r="G42" s="10"/>
      <c r="H42" s="14">
        <f t="shared" ref="H42:S42" si="34">SUM(H43:H44)</f>
        <v>0</v>
      </c>
      <c r="I42" s="14">
        <f t="shared" ref="I42" si="35">SUM(I43:I44)</f>
        <v>0</v>
      </c>
      <c r="J42" s="14">
        <f t="shared" ref="J42" si="36">SUM(J43:J44)</f>
        <v>0</v>
      </c>
      <c r="K42" s="14">
        <f t="shared" ref="K42" si="37">SUM(K43:K44)</f>
        <v>0</v>
      </c>
      <c r="L42" s="14">
        <f t="shared" si="34"/>
        <v>0</v>
      </c>
      <c r="M42" s="14">
        <f t="shared" si="34"/>
        <v>0</v>
      </c>
      <c r="N42" s="14">
        <f t="shared" si="34"/>
        <v>0</v>
      </c>
      <c r="O42" s="14">
        <f t="shared" si="34"/>
        <v>0</v>
      </c>
      <c r="P42" s="14">
        <f t="shared" si="34"/>
        <v>0</v>
      </c>
      <c r="Q42" s="14">
        <f t="shared" si="34"/>
        <v>0</v>
      </c>
      <c r="R42" s="14">
        <f t="shared" si="34"/>
        <v>0</v>
      </c>
      <c r="S42" s="14">
        <f t="shared" si="34"/>
        <v>0</v>
      </c>
      <c r="T42" s="56">
        <f t="shared" ref="T42" si="38">SUM(H42:S42)</f>
        <v>0</v>
      </c>
      <c r="U42" s="21">
        <f>T42/T7</f>
        <v>0</v>
      </c>
      <c r="V42" s="43"/>
    </row>
    <row r="43" spans="2:22" x14ac:dyDescent="0.25">
      <c r="B43" s="20" t="s">
        <v>30</v>
      </c>
      <c r="C43" s="2" t="s">
        <v>17</v>
      </c>
      <c r="D43" s="2"/>
      <c r="E43" s="2"/>
      <c r="F43" s="2"/>
      <c r="G43" s="2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57"/>
      <c r="U43" s="21">
        <f>T43/T7</f>
        <v>0</v>
      </c>
      <c r="V43" s="43"/>
    </row>
    <row r="44" spans="2:22" ht="15" customHeight="1" x14ac:dyDescent="0.25">
      <c r="B44" s="20" t="s">
        <v>31</v>
      </c>
      <c r="C44" s="2" t="s">
        <v>18</v>
      </c>
      <c r="D44" s="2"/>
      <c r="E44" s="2"/>
      <c r="F44" s="2"/>
      <c r="G44" s="2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57"/>
      <c r="U44" s="21">
        <f>T44/T7</f>
        <v>0</v>
      </c>
      <c r="V44" s="43"/>
    </row>
    <row r="45" spans="2:22" x14ac:dyDescent="0.25">
      <c r="B45" s="31"/>
      <c r="C45" s="15"/>
      <c r="D45" s="15"/>
      <c r="E45" s="15"/>
      <c r="F45" s="15"/>
      <c r="G45" s="15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32"/>
      <c r="V45" s="43"/>
    </row>
    <row r="46" spans="2:22" ht="32.25" customHeight="1" x14ac:dyDescent="0.25">
      <c r="B46" s="33">
        <v>12</v>
      </c>
      <c r="C46" s="34" t="s">
        <v>41</v>
      </c>
      <c r="D46" s="34"/>
      <c r="E46" s="34"/>
      <c r="F46" s="34"/>
      <c r="G46" s="34"/>
      <c r="H46" s="35">
        <f t="shared" ref="H46:R46" si="39">SUM(H41-H42)</f>
        <v>17985.469999999994</v>
      </c>
      <c r="I46" s="35">
        <f t="shared" ref="I46:K46" si="40">SUM(I41-I42)</f>
        <v>17984.469999999994</v>
      </c>
      <c r="J46" s="35">
        <f t="shared" si="40"/>
        <v>17983.469999999994</v>
      </c>
      <c r="K46" s="35">
        <f t="shared" si="40"/>
        <v>17982.469999999994</v>
      </c>
      <c r="L46" s="35">
        <f t="shared" si="39"/>
        <v>17984.469999999994</v>
      </c>
      <c r="M46" s="35">
        <f t="shared" si="39"/>
        <v>17983.469999999994</v>
      </c>
      <c r="N46" s="35">
        <f t="shared" si="39"/>
        <v>17982.469999999994</v>
      </c>
      <c r="O46" s="35">
        <f t="shared" si="39"/>
        <v>17981.469999999994</v>
      </c>
      <c r="P46" s="35">
        <f t="shared" si="39"/>
        <v>17980.469999999994</v>
      </c>
      <c r="Q46" s="35">
        <f t="shared" si="39"/>
        <v>17979.469999999994</v>
      </c>
      <c r="R46" s="35">
        <f t="shared" si="39"/>
        <v>17978.469999999994</v>
      </c>
      <c r="S46" s="35">
        <f t="shared" ref="S46" si="41">SUM(S41-S42)</f>
        <v>17977.469999999994</v>
      </c>
      <c r="T46" s="35">
        <f>SUM(T41-T42)</f>
        <v>842124.64000000013</v>
      </c>
      <c r="U46" s="42">
        <f>T46/T7</f>
        <v>0.67097031212552338</v>
      </c>
      <c r="V46" s="47"/>
    </row>
  </sheetData>
  <mergeCells count="4">
    <mergeCell ref="C2:E3"/>
    <mergeCell ref="C4:E5"/>
    <mergeCell ref="B2:B3"/>
    <mergeCell ref="B4:B5"/>
  </mergeCells>
  <phoneticPr fontId="12" type="noConversion"/>
  <conditionalFormatting sqref="H22:T22">
    <cfRule type="cellIs" dxfId="3" priority="1" operator="lessThan">
      <formula>0</formula>
    </cfRule>
    <cfRule type="cellIs" dxfId="2" priority="2" operator="greaterThan">
      <formula>0</formula>
    </cfRule>
  </conditionalFormatting>
  <conditionalFormatting sqref="H46:T46">
    <cfRule type="cellIs" dxfId="1" priority="3" operator="lessThan">
      <formula>0</formula>
    </cfRule>
    <cfRule type="cellIs" dxfId="0" priority="4" operator="greaterThan">
      <formula>0</formula>
    </cfRule>
  </conditionalFormatting>
  <pageMargins left="0.511811024" right="0.511811024" top="0.78740157499999996" bottom="0.78740157499999996" header="0.31496062000000002" footer="0.3149606200000000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DRE - ALGARIS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2006-09-25T12:47:36Z</dcterms:created>
  <dcterms:modified xsi:type="dcterms:W3CDTF">2023-11-17T16:13:36Z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2023-11-17T16:05:45Z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15323c5e-066f-4d25-af6f-d7da4bcbae97</vt:lpwstr>
  </property>
  <property fmtid="{D5CDD505-2E9C-101B-9397-08002B2CF9AE}" pid="7" name="MSIP_Label_defa4170-0d19-0005-0004-bc88714345d2_ActionId">
    <vt:lpwstr>c00c2e9b-0a54-4071-b2ed-d71e87cff1e4</vt:lpwstr>
  </property>
  <property fmtid="{D5CDD505-2E9C-101B-9397-08002B2CF9AE}" pid="8" name="MSIP_Label_defa4170-0d19-0005-0004-bc88714345d2_ContentBits">
    <vt:lpwstr>0</vt:lpwstr>
  </property>
</Properties>
</file>